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reficar-my.sharepoint.com/personal/sandra_gonzalez_reficar_com_co/Documents/Reficar/2021/CRG/Plan de mejoramiento 2020 cargue/"/>
    </mc:Choice>
  </mc:AlternateContent>
  <xr:revisionPtr revIDLastSave="5" documentId="14_{D51F1224-0C02-4732-BF0B-2192C3D11D72}" xr6:coauthVersionLast="47" xr6:coauthVersionMax="47" xr10:uidLastSave="{7C0840AE-34D8-44E9-8664-F6F5E1AD41E4}"/>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 l="1"/>
  <c r="M12" i="1" l="1"/>
  <c r="M13" i="1" l="1"/>
</calcChain>
</file>

<file path=xl/sharedStrings.xml><?xml version="1.0" encoding="utf-8"?>
<sst xmlns="http://schemas.openxmlformats.org/spreadsheetml/2006/main" count="50" uniqueCount="47">
  <si>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</si>
  <si>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</si>
  <si>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</si>
  <si>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</si>
  <si>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</si>
  <si>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</si>
  <si>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</si>
  <si>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</si>
  <si>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</si>
  <si>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</si>
  <si>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</si>
  <si>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</si>
  <si>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</si>
  <si>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</si>
  <si>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</si>
  <si>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</si>
  <si>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</si>
  <si>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</si>
  <si>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</si>
  <si>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</si>
  <si>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</si>
  <si>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</si>
  <si>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</si>
  <si>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</si>
  <si>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</si>
  <si>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</si>
  <si>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</si>
  <si>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Subestimación de las cuentas por cobrar.</t>
  </si>
  <si>
    <t>FILA_2</t>
  </si>
  <si>
    <t>FILA_3</t>
  </si>
  <si>
    <t>Control de activos fijos</t>
  </si>
  <si>
    <t>Mayores valores causados en la propiedad, planta y equipo</t>
  </si>
  <si>
    <t>La CGR indica  que la acción de mejora va a ser desarrollada hasta el año 2023, en este sentido, y una vez revisados los soportes allegados, se observa que la entidad no ha adelantado ninguna acción correctiva durante la presente vigencia que permita subsanar las deficiencias que dieron origen al hallazgo.</t>
  </si>
  <si>
    <t>Se realizará evaluación de la decisión en firme del Tribunal Arbitral, con el fin de determinar la procedencia o no de reconocimiento contable en la PPE.</t>
  </si>
  <si>
    <t>Emitir un memorando evaluando el fallo del arbitraje desde el marco contable que aplique.</t>
  </si>
  <si>
    <t>Memorando de conclusiones</t>
  </si>
  <si>
    <t xml:space="preserve">Identificar y efectuar la asignación  de administrador para cada uno de los activos que conforman la cuenta Propiedad, planta y equipo
</t>
  </si>
  <si>
    <t xml:space="preserve">Reporte de SAP de los activos fijos con campo de administrador actualizado
</t>
  </si>
  <si>
    <t>Emitir concepto contable sobre el análisis de la metodología de registro de notas crédito y débito</t>
  </si>
  <si>
    <t>Memorando de concepto de la política contable.</t>
  </si>
  <si>
    <t>Revisar la política contable de registro de notas crédito y débito en las cuentas por cobrar y por pagar.</t>
  </si>
  <si>
    <t>Falta de seguimiento y control en el proceso de recaudo de cuentas por cobrar, por cuanto no hay reciprocidad entre lo reportado por Refinería de Cartagena y los clientes en la circularización.</t>
  </si>
  <si>
    <t>Se reitera que Refinería de Cartagena no está de acuerdo con el hallazgo, por cuanto este corresponde a diferencias en la metodología de registro en las sociedades. Estas diferencias fueron justificadas en la respuesta entregada a la Contraloría para la observación.</t>
  </si>
  <si>
    <t>Existen fallas en la aplicación de los procedimientos implementados para el control de activos fijos, por cuanto no se evidencia designación de administrador, a diciembre 31 de 2020, en 1.956 activos de los 37.992 registrados por Refinería de Cartagena S.A.S en SAP (CO02 y MDTO).</t>
  </si>
  <si>
    <t>Identificar y efectuar  la asignación de administrador de los activos fijos de acuerdo con las políticas contables vigentes a la fecha.</t>
  </si>
  <si>
    <t>Se reitera que Refinería de Cartagena no está de acuerdo con el hallazgo, por las razones expuestas en la respuesta a la observación.</t>
  </si>
  <si>
    <t xml:space="preserve">Se mantiene la acción del plan de mejoramiento de 2019, incorporado en Sireci en la fila_368, considerando que se encuentra en curso hasta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</si>
</sst>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0"/>
      <name val="Arial"/>
      <family val="2"/>
    </font>
    <font>
      <sz val="8"/>
      <name val="Calibri"/>
      <family val="2"/>
      <scheme val="minor"/>
    </font>
    <font>
      <sz val="11"/>
      <color rgb="FF202124"/>
      <name val="Calibri"/>
      <family val="2"/>
    </font>
    <font>
      <sz val="11"/>
      <color rgb="FF000000"/>
      <name val="Calibri"/>
      <family val="2"/>
      <scheme val="minor"/>
    </font>
    <font>
      <sz val="11"/>
      <name val="Calibri"/>
      <family val="2"/>
      <scheme val="minor"/>
    </font>
    <font>
      <b/>
      <sz val="11"/>
      <color theme="1"/>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s>
  <cellStyleXfs count="2">
    <xf numFmtId="0" fontId="0" fillId="0" borderId="0"/>
    <xf numFmtId="0" fontId="5" fillId="0" borderId="0"/>
  </cellStyleXfs>
  <cellXfs count="31">
    <xf numFmtId="0" fontId="0" fillId="0" borderId="0" xfId="0"/>
    <xf numFmtId="0" fontId="3" fillId="2" borderId="1" xfId="0" applyFont="1" applyFill="1" applyBorder="1" applyAlignment="1">
      <alignment horizontal="center" vertical="center"/>
    </xf>
    <xf numFmtId="164" fontId="4" fillId="3" borderId="2"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horizontal="center"/>
    </xf>
    <xf numFmtId="0" fontId="3" fillId="2" borderId="3" xfId="0" applyFont="1" applyFill="1" applyBorder="1" applyAlignment="1">
      <alignment horizontal="center" vertical="center"/>
    </xf>
    <xf numFmtId="0" fontId="0" fillId="0" borderId="0" xfId="0" applyFill="1"/>
    <xf numFmtId="0" fontId="0" fillId="0" borderId="0" xfId="0" applyFill="1" applyAlignment="1">
      <alignment vertical="center" wrapText="1"/>
    </xf>
    <xf numFmtId="0" fontId="0" fillId="0" borderId="4" xfId="0" applyFill="1" applyBorder="1" applyAlignment="1" applyProtection="1">
      <alignment horizontal="left" vertical="center" wrapText="1"/>
      <protection locked="0"/>
    </xf>
    <xf numFmtId="0" fontId="0" fillId="0" borderId="4" xfId="0" applyFill="1" applyBorder="1" applyAlignment="1" applyProtection="1">
      <alignment horizontal="center" vertical="center" wrapText="1"/>
      <protection locked="0"/>
    </xf>
    <xf numFmtId="0" fontId="0" fillId="0" borderId="4" xfId="0" applyFill="1" applyBorder="1" applyAlignment="1">
      <alignment horizontal="left" vertical="center" wrapText="1"/>
    </xf>
    <xf numFmtId="164" fontId="0" fillId="0" borderId="4" xfId="0" applyNumberFormat="1" applyFill="1" applyBorder="1" applyAlignment="1" applyProtection="1">
      <alignment horizontal="center" vertical="center" wrapText="1"/>
      <protection locked="0"/>
    </xf>
    <xf numFmtId="0" fontId="7"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0" xfId="0" applyFont="1" applyFill="1" applyAlignment="1">
      <alignment vertical="center" wrapText="1"/>
    </xf>
    <xf numFmtId="0" fontId="2" fillId="0" borderId="4" xfId="0" applyFont="1" applyFill="1" applyBorder="1" applyAlignment="1" applyProtection="1">
      <alignment vertical="center" wrapText="1"/>
      <protection locked="0"/>
    </xf>
    <xf numFmtId="0" fontId="2" fillId="0" borderId="4" xfId="0"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4"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vertical="center" wrapText="1"/>
      <protection locked="0"/>
    </xf>
    <xf numFmtId="164" fontId="0" fillId="0" borderId="5" xfId="0" applyNumberFormat="1" applyFill="1" applyBorder="1" applyAlignment="1" applyProtection="1">
      <alignment horizontal="center" vertical="center" wrapText="1"/>
      <protection locked="0"/>
    </xf>
    <xf numFmtId="1" fontId="9" fillId="0" borderId="6" xfId="1" applyNumberFormat="1" applyFont="1" applyFill="1" applyBorder="1" applyAlignment="1" applyProtection="1">
      <alignment horizontal="center" vertical="center"/>
      <protection locked="0"/>
    </xf>
    <xf numFmtId="0" fontId="0" fillId="0" borderId="4" xfId="0" applyFill="1" applyBorder="1" applyAlignment="1">
      <alignment vertical="center" wrapText="1"/>
    </xf>
    <xf numFmtId="0" fontId="0" fillId="0" borderId="0" xfId="0" applyAlignment="1">
      <alignment vertical="center" wrapText="1"/>
    </xf>
    <xf numFmtId="0" fontId="0" fillId="0" borderId="7" xfId="0" applyFill="1" applyBorder="1" applyAlignment="1">
      <alignment vertical="center" wrapText="1"/>
    </xf>
    <xf numFmtId="0" fontId="3" fillId="2" borderId="1" xfId="0" applyFont="1" applyFill="1" applyBorder="1" applyAlignment="1">
      <alignment horizontal="center" vertical="center"/>
    </xf>
    <xf numFmtId="0" fontId="0" fillId="0" borderId="0" xfId="0"/>
    <xf numFmtId="0" fontId="1" fillId="0" borderId="4" xfId="0" applyFont="1" applyFill="1" applyBorder="1" applyAlignment="1" applyProtection="1">
      <alignment vertical="center" wrapText="1"/>
      <protection locked="0"/>
    </xf>
  </cellXfs>
  <cellStyles count="2">
    <cellStyle name="Normal" xfId="0" builtinId="0"/>
    <cellStyle name="Normal 2" xfId="1" xr:uid="{0DA248EE-AF81-4A96-95DD-8E3963CC3780}"/>
  </cellStyles>
  <dxfs count="0"/>
  <tableStyles count="1" defaultTableStyle="TableStyleMedium2" defaultPivotStyle="PivotStyleLight16">
    <tableStyle name="Invisible" pivot="0" table="0" count="0" xr9:uid="{200C569E-5A6E-48CC-B881-51620C1351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57193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0817"/>
  <sheetViews>
    <sheetView tabSelected="1" topLeftCell="A10" zoomScaleNormal="100" workbookViewId="0">
      <selection activeCell="O12" sqref="O12"/>
    </sheetView>
  </sheetViews>
  <sheetFormatPr baseColWidth="10" defaultColWidth="9.140625" defaultRowHeight="20.25" customHeight="1" x14ac:dyDescent="0.25"/>
  <cols>
    <col min="2" max="2" width="21.85546875" customWidth="1"/>
    <col min="3" max="3" width="23.140625" customWidth="1"/>
    <col min="4" max="4" width="43.42578125" bestFit="1" customWidth="1"/>
    <col min="5" max="5" width="33.85546875" customWidth="1"/>
    <col min="6" max="6" width="43.28515625" customWidth="1"/>
    <col min="7" max="7" width="38.42578125" customWidth="1"/>
    <col min="8" max="8" width="44.140625" customWidth="1"/>
    <col min="9" max="9" width="37.5703125" customWidth="1"/>
    <col min="10" max="10" width="23.7109375" style="4" customWidth="1"/>
    <col min="11" max="11" width="19.7109375" style="4" customWidth="1"/>
    <col min="12" max="12" width="26.7109375" style="4" customWidth="1"/>
    <col min="13" max="13" width="36" style="4" customWidth="1"/>
    <col min="14" max="14" width="46" customWidth="1"/>
    <col min="15" max="15" width="57.42578125" customWidth="1"/>
    <col min="16" max="254" width="8" customWidth="1"/>
  </cols>
  <sheetData>
    <row r="1" spans="1:15" ht="20.25" customHeight="1" x14ac:dyDescent="0.25">
      <c r="B1" s="1" t="s">
        <v>0</v>
      </c>
      <c r="C1" s="1">
        <v>53</v>
      </c>
      <c r="D1" s="1" t="s">
        <v>1</v>
      </c>
    </row>
    <row r="2" spans="1:15" ht="20.25" customHeight="1" x14ac:dyDescent="0.25">
      <c r="B2" s="1" t="s">
        <v>2</v>
      </c>
      <c r="C2" s="1">
        <v>400</v>
      </c>
      <c r="D2" s="1" t="s">
        <v>3</v>
      </c>
    </row>
    <row r="3" spans="1:15" ht="20.25" customHeight="1" x14ac:dyDescent="0.25">
      <c r="B3" s="1" t="s">
        <v>4</v>
      </c>
      <c r="C3" s="1">
        <v>1</v>
      </c>
    </row>
    <row r="4" spans="1:15" ht="20.25" customHeight="1" x14ac:dyDescent="0.25">
      <c r="B4" s="1" t="s">
        <v>5</v>
      </c>
      <c r="C4" s="1">
        <v>3440</v>
      </c>
    </row>
    <row r="5" spans="1:15" ht="20.25" customHeight="1" x14ac:dyDescent="0.25">
      <c r="B5" s="1" t="s">
        <v>6</v>
      </c>
      <c r="C5" s="2">
        <v>44343</v>
      </c>
    </row>
    <row r="6" spans="1:15" ht="20.25" customHeight="1" x14ac:dyDescent="0.25">
      <c r="B6" s="1" t="s">
        <v>7</v>
      </c>
      <c r="C6" s="1">
        <v>0</v>
      </c>
      <c r="D6" s="1" t="s">
        <v>8</v>
      </c>
    </row>
    <row r="7" spans="1:15" ht="15" x14ac:dyDescent="0.25">
      <c r="F7" s="26"/>
    </row>
    <row r="8" spans="1:15" ht="20.25" customHeight="1" x14ac:dyDescent="0.25">
      <c r="A8" s="1" t="s">
        <v>9</v>
      </c>
      <c r="B8" s="28" t="s">
        <v>10</v>
      </c>
      <c r="C8" s="29"/>
      <c r="D8" s="29"/>
      <c r="E8" s="29"/>
      <c r="F8" s="29"/>
      <c r="G8" s="29"/>
      <c r="H8" s="29"/>
      <c r="I8" s="29"/>
      <c r="J8" s="29"/>
      <c r="K8" s="29"/>
      <c r="L8" s="29"/>
      <c r="M8" s="29"/>
      <c r="N8" s="29"/>
      <c r="O8" s="29"/>
    </row>
    <row r="9" spans="1:15" ht="20.25" customHeight="1" x14ac:dyDescent="0.25">
      <c r="C9" s="1">
        <v>4</v>
      </c>
      <c r="D9" s="1">
        <v>8</v>
      </c>
      <c r="E9" s="1">
        <v>12</v>
      </c>
      <c r="F9" s="1">
        <v>16</v>
      </c>
      <c r="G9" s="1">
        <v>20</v>
      </c>
      <c r="H9" s="1">
        <v>24</v>
      </c>
      <c r="I9" s="1">
        <v>28</v>
      </c>
      <c r="J9" s="3">
        <v>31</v>
      </c>
      <c r="K9" s="3">
        <v>32</v>
      </c>
      <c r="L9" s="3">
        <v>36</v>
      </c>
      <c r="M9" s="3">
        <v>40</v>
      </c>
      <c r="N9" s="1">
        <v>44</v>
      </c>
      <c r="O9" s="1">
        <v>48</v>
      </c>
    </row>
    <row r="10" spans="1:15" ht="20.25" customHeight="1" x14ac:dyDescent="0.25">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s="14" customFormat="1" ht="75" x14ac:dyDescent="0.25">
      <c r="A11" s="13">
        <v>1</v>
      </c>
      <c r="B11" s="14" t="s">
        <v>24</v>
      </c>
      <c r="C11" s="15" t="s">
        <v>25</v>
      </c>
      <c r="D11" s="16">
        <v>1</v>
      </c>
      <c r="E11" s="15" t="s">
        <v>27</v>
      </c>
      <c r="F11" s="26" t="s">
        <v>41</v>
      </c>
      <c r="G11" s="15" t="s">
        <v>40</v>
      </c>
      <c r="H11" s="30" t="s">
        <v>38</v>
      </c>
      <c r="I11" s="30" t="s">
        <v>39</v>
      </c>
      <c r="J11" s="16">
        <v>1</v>
      </c>
      <c r="K11" s="17">
        <v>44378</v>
      </c>
      <c r="L11" s="17">
        <v>44530</v>
      </c>
      <c r="M11" s="12">
        <f>INT((L11-K11)/7)</f>
        <v>21</v>
      </c>
      <c r="N11" s="16">
        <v>0</v>
      </c>
      <c r="O11" s="25" t="s">
        <v>42</v>
      </c>
    </row>
    <row r="12" spans="1:15" s="7" customFormat="1" ht="105" x14ac:dyDescent="0.25">
      <c r="A12" s="13">
        <v>2</v>
      </c>
      <c r="B12" s="7" t="s">
        <v>28</v>
      </c>
      <c r="C12" s="8" t="s">
        <v>25</v>
      </c>
      <c r="D12" s="9">
        <v>2</v>
      </c>
      <c r="E12" s="10" t="s">
        <v>30</v>
      </c>
      <c r="F12" s="20" t="s">
        <v>43</v>
      </c>
      <c r="G12" s="8" t="s">
        <v>44</v>
      </c>
      <c r="H12" s="8" t="s">
        <v>36</v>
      </c>
      <c r="I12" s="8" t="s">
        <v>37</v>
      </c>
      <c r="J12" s="9">
        <v>1</v>
      </c>
      <c r="K12" s="11">
        <v>44409</v>
      </c>
      <c r="L12" s="11">
        <v>44926</v>
      </c>
      <c r="M12" s="12">
        <f>INT((L12-K12)/7)</f>
        <v>73</v>
      </c>
      <c r="N12" s="9">
        <v>0</v>
      </c>
      <c r="O12" s="25" t="s">
        <v>45</v>
      </c>
    </row>
    <row r="13" spans="1:15" s="6" customFormat="1" ht="105" x14ac:dyDescent="0.25">
      <c r="A13" s="13">
        <v>3</v>
      </c>
      <c r="B13" s="27" t="s">
        <v>29</v>
      </c>
      <c r="C13" s="18" t="s">
        <v>25</v>
      </c>
      <c r="D13" s="19">
        <v>3</v>
      </c>
      <c r="E13" s="20" t="s">
        <v>31</v>
      </c>
      <c r="F13" s="20" t="s">
        <v>32</v>
      </c>
      <c r="G13" s="20" t="s">
        <v>33</v>
      </c>
      <c r="H13" s="20" t="s">
        <v>34</v>
      </c>
      <c r="I13" s="21" t="s">
        <v>35</v>
      </c>
      <c r="J13" s="22">
        <v>1</v>
      </c>
      <c r="K13" s="11">
        <v>43972</v>
      </c>
      <c r="L13" s="23">
        <v>45016</v>
      </c>
      <c r="M13" s="12">
        <f t="shared" ref="M13" si="0">INT((L13-K13)/7)</f>
        <v>149</v>
      </c>
      <c r="N13" s="24">
        <v>0</v>
      </c>
      <c r="O13" s="25" t="s">
        <v>46</v>
      </c>
    </row>
    <row r="350816" spans="1:1" ht="20.25" customHeight="1" x14ac:dyDescent="0.25">
      <c r="A350816" t="s">
        <v>25</v>
      </c>
    </row>
    <row r="350817" spans="1:1" ht="20.25" customHeight="1" x14ac:dyDescent="0.25">
      <c r="A350817" t="s">
        <v>26</v>
      </c>
    </row>
  </sheetData>
  <mergeCells count="1">
    <mergeCell ref="B8:O8"/>
  </mergeCells>
  <phoneticPr fontId="6" type="noConversion"/>
  <dataValidations xWindow="935" yWindow="566" count="12">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3:F13 E11:E12"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3:H13 H11:H12" xr:uid="{00000000-0002-0000-00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000-000000000000}">
      <formula1>$A$350815:$A$350817</formula1>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xr:uid="{00000000-0002-0000-00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C13" xr:uid="{B9F212FF-E962-44AA-BF1A-1B599D25B949}">
      <formula1>$A$350988:$A$350990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3"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3"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3"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xr:uid="{00000000-0002-0000-0000-00000B000000}">
      <formula1>-9223372036854770000</formula1>
      <formula2>9223372036854770000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Gonzalez</cp:lastModifiedBy>
  <dcterms:created xsi:type="dcterms:W3CDTF">2021-06-01T13:10:18Z</dcterms:created>
  <dcterms:modified xsi:type="dcterms:W3CDTF">2021-07-13T20:53:15Z</dcterms:modified>
</cp:coreProperties>
</file>